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'BS'!$A$2:$F$62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<sst xmlns="http://schemas.openxmlformats.org/spreadsheetml/2006/main" count="172" uniqueCount="109">
  <si>
    <t>QUARTERLY REPORT</t>
  </si>
  <si>
    <t>(The figures have not been audited.)</t>
  </si>
  <si>
    <t>As at</t>
  </si>
  <si>
    <t>31/3/2003</t>
  </si>
  <si>
    <t>RM'000</t>
  </si>
  <si>
    <t>Property, Plant and Equipment</t>
  </si>
  <si>
    <t>Deferred Land and Development Expenditure</t>
  </si>
  <si>
    <t>Interest In Associated Companies</t>
  </si>
  <si>
    <t>Other Investments</t>
  </si>
  <si>
    <t>Capital Work-In-Progress</t>
  </si>
  <si>
    <t>Goodwill on Consolidation</t>
  </si>
  <si>
    <t>Current Assets</t>
  </si>
  <si>
    <t>Land and Development Expenditure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</si>
  <si>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</si>
  <si>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</si>
  <si>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</si>
  <si>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</si>
  <si>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</si>
  <si>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</si>
  <si>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</si>
  <si>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</si>
  <si>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</si>
  <si>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</si>
  <si>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</si>
  <si>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</si>
  <si>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</si>
  <si>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</si>
  <si>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</si>
  <si>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</si>
  <si>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</si>
  <si>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</si>
  <si>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>Current</t>
  </si>
  <si>
    <t>Preceding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</si>
  <si>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</si>
  <si>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</si>
  <si>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</si>
  <si>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</si>
  <si>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</si>
  <si>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</si>
  <si>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</si>
  <si>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</si>
  <si>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</si>
  <si>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</si>
  <si>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</si>
  <si>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</si>
  <si>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</si>
  <si>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</si>
  <si>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</si>
  <si>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</si>
  <si>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</si>
  <si>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</si>
  <si>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</si>
  <si>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</si>
  <si>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</si>
  <si>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</si>
  <si>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</si>
  <si>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</si>
  <si>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</si>
  <si>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</si>
  <si>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</si>
  <si>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</si>
  <si>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</si>
  <si>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</si>
  <si>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</si>
  <si>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</si>
  <si>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</si>
  <si>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</si>
  <si>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</si>
  <si>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</si>
  <si>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</si>
  <si>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</si>
  <si>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</si>
  <si>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</si>
  <si>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</si>
  <si>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Loss for the period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</si>
  <si>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</si>
  <si>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</si>
  <si>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</si>
  <si>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</si>
  <si>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31/03/2004</t>
  </si>
  <si>
    <t>Balance at 31/03/2004</t>
  </si>
  <si>
    <t>Purchase of property, plant &amp; equipment</t>
  </si>
  <si>
    <t>Proceed from disposal of property, plant &amp; equipment</t>
  </si>
  <si>
    <t>Minority Interest</t>
  </si>
  <si>
    <t xml:space="preserve"> Financial Report for the year ended 31 March 2004 and the accompanying explanatory notes attached </t>
  </si>
  <si>
    <t>Balance at 01/04/2003</t>
  </si>
  <si>
    <t>Cash &amp; cash equivalents at beginning of the period/ year</t>
  </si>
  <si>
    <t>Cash &amp; cash equivalents at end of the period/year</t>
  </si>
  <si>
    <t>As at 30 Septenber 2004</t>
  </si>
  <si>
    <t>30/09/2004</t>
  </si>
  <si>
    <t>30/09/2003</t>
  </si>
  <si>
    <t>Balance at 30/09/2004</t>
  </si>
  <si>
    <t>Movement during the Quarter</t>
  </si>
  <si>
    <t>For Second Quarter Ended 30 September  2004</t>
  </si>
  <si>
    <t>For Second Quarter Ended 30 September 2004</t>
  </si>
  <si>
    <t>Preceeding</t>
  </si>
  <si>
    <t>Income tax refunded</t>
  </si>
  <si>
    <t>KARAMBUNAI CORP BHD (6461-P)</t>
  </si>
  <si>
    <t>(Formerly known as FACB Resorts Berhad)</t>
  </si>
  <si>
    <t xml:space="preserve">Net Current  Liabilities </t>
  </si>
  <si>
    <t xml:space="preserve">Quarter </t>
  </si>
  <si>
    <t>Net cash flows generated from operating activities</t>
  </si>
  <si>
    <t>Net cash flows used in financing activities</t>
  </si>
  <si>
    <t xml:space="preserve">(The Condensed Consolidated Income Statements should be read in conjunction with the Annual </t>
  </si>
  <si>
    <t xml:space="preserve">(The Condensed Consolidated Stetement of Changes in Equity should be read in conjunction with the Annual </t>
  </si>
  <si>
    <t xml:space="preserve">(The Condensed Consolidated Cash Flow Statements should be read in conjunction with the Annual </t>
  </si>
  <si>
    <t>year-to-date</t>
  </si>
  <si>
    <t>Profit / ( Loss) from operations</t>
  </si>
  <si>
    <t>Progress Billing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</si>
</sst>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#\(##0.00\);\-#\(##0.00\)"/>
    <numFmt numFmtId="176" formatCode="\(###0\);\(###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u val="singleAccounting"/>
      <sz val="10"/>
      <name val="Times New Roman"/>
      <family val="1"/>
    </font>
    <font>
      <sz val="10"/>
      <color indexed="56"/>
      <name val="Times New Roman"/>
      <family val="1"/>
    </font>
    <font>
      <b/>
      <u val="single"/>
      <sz val="10"/>
      <name val="Times New Roman"/>
      <family val="1"/>
    </font>
    <font>
      <sz val="10"/>
      <color indexed="5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Fill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7" xfId="15" applyNumberFormat="1" applyFont="1" applyBorder="1" applyAlignment="1">
      <alignment horizontal="center"/>
    </xf>
    <xf numFmtId="173" fontId="8" fillId="0" borderId="0" xfId="0" applyNumberFormat="1" applyFont="1" applyFill="1" applyAlignment="1">
      <alignment/>
    </xf>
    <xf numFmtId="173" fontId="8" fillId="0" borderId="8" xfId="15" applyNumberFormat="1" applyFont="1" applyFill="1" applyBorder="1" applyAlignment="1">
      <alignment horizontal="center"/>
    </xf>
    <xf numFmtId="173" fontId="8" fillId="0" borderId="8" xfId="15" applyNumberFormat="1" applyFont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173" fontId="8" fillId="0" borderId="1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10" fillId="0" borderId="12" xfId="15" applyNumberFormat="1" applyFont="1" applyBorder="1" applyAlignment="1" quotePrefix="1">
      <alignment horizontal="center"/>
    </xf>
    <xf numFmtId="173" fontId="8" fillId="0" borderId="13" xfId="15" applyNumberFormat="1" applyFont="1" applyBorder="1" applyAlignment="1">
      <alignment horizontal="center"/>
    </xf>
    <xf numFmtId="173" fontId="11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11" fillId="0" borderId="1" xfId="15" applyNumberFormat="1" applyFont="1" applyBorder="1" applyAlignment="1">
      <alignment/>
    </xf>
    <xf numFmtId="173" fontId="8" fillId="0" borderId="8" xfId="15" applyNumberFormat="1" applyFont="1" applyFill="1" applyBorder="1" applyAlignment="1">
      <alignment/>
    </xf>
    <xf numFmtId="171" fontId="8" fillId="0" borderId="0" xfId="15" applyNumberFormat="1" applyFont="1" applyAlignment="1">
      <alignment/>
    </xf>
    <xf numFmtId="173" fontId="8" fillId="0" borderId="10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12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12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171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37" fontId="8" fillId="0" borderId="8" xfId="21" applyFont="1" applyFill="1" applyBorder="1" applyAlignment="1">
      <alignment vertical="center"/>
      <protection/>
    </xf>
    <xf numFmtId="173" fontId="8" fillId="0" borderId="8" xfId="15" applyNumberFormat="1" applyFont="1" applyFill="1" applyBorder="1" applyAlignment="1">
      <alignment vertical="center"/>
    </xf>
    <xf numFmtId="37" fontId="13" fillId="0" borderId="0" xfId="21" applyFont="1" applyFill="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9" xfId="15" applyNumberFormat="1" applyFont="1" applyFill="1" applyBorder="1" applyAlignment="1">
      <alignment horizontal="center"/>
    </xf>
    <xf numFmtId="173" fontId="10" fillId="0" borderId="0" xfId="15" applyNumberFormat="1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E57" sqref="E57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4.57421875" style="3" customWidth="1"/>
    <col min="6" max="6" width="15.8515625" style="3" customWidth="1"/>
    <col min="7" max="16384" width="9.140625" style="2" customWidth="1"/>
  </cols>
  <sheetData>
    <row r="2" ht="14.25">
      <c r="A2" s="56" t="s">
        <v>97</v>
      </c>
    </row>
    <row r="3" ht="12.75">
      <c r="A3" s="1" t="s">
        <v>98</v>
      </c>
    </row>
    <row r="4" ht="12.75">
      <c r="A4" s="1" t="s">
        <v>0</v>
      </c>
    </row>
    <row r="6" ht="12.75">
      <c r="A6" s="1" t="s">
        <v>76</v>
      </c>
    </row>
    <row r="7" ht="12.75">
      <c r="A7" s="1" t="s">
        <v>88</v>
      </c>
    </row>
    <row r="8" spans="1:6" ht="12.75">
      <c r="A8" s="2" t="s">
        <v>1</v>
      </c>
      <c r="E8" s="3" t="s">
        <v>2</v>
      </c>
      <c r="F8" s="3" t="s">
        <v>2</v>
      </c>
    </row>
    <row r="9" spans="5:6" ht="12.75">
      <c r="E9" s="4" t="s">
        <v>89</v>
      </c>
      <c r="F9" s="4" t="s">
        <v>79</v>
      </c>
    </row>
    <row r="10" spans="5:6" ht="12.75">
      <c r="E10" s="3" t="s">
        <v>4</v>
      </c>
      <c r="F10" s="3" t="s">
        <v>4</v>
      </c>
    </row>
    <row r="11" ht="12.75">
      <c r="E11" s="5"/>
    </row>
    <row r="12" spans="1:6" ht="12.75">
      <c r="A12" s="2" t="s">
        <v>5</v>
      </c>
      <c r="E12" s="5">
        <v>362436</v>
      </c>
      <c r="F12" s="3">
        <v>364717</v>
      </c>
    </row>
    <row r="13" ht="12.75">
      <c r="E13" s="5" t="s">
        <v>70</v>
      </c>
    </row>
    <row r="14" spans="1:8" ht="12.75">
      <c r="A14" s="2" t="s">
        <v>6</v>
      </c>
      <c r="E14" s="5">
        <v>649566</v>
      </c>
      <c r="F14" s="3">
        <v>649653</v>
      </c>
      <c r="H14" s="6"/>
    </row>
    <row r="15" ht="12.75">
      <c r="E15" s="5" t="s">
        <v>70</v>
      </c>
    </row>
    <row r="16" spans="1:6" ht="12.75">
      <c r="A16" s="2" t="s">
        <v>7</v>
      </c>
      <c r="E16" s="5">
        <v>1900</v>
      </c>
      <c r="F16" s="3">
        <v>1912</v>
      </c>
    </row>
    <row r="17" ht="12.75">
      <c r="E17" s="5"/>
    </row>
    <row r="18" spans="1:6" ht="12.75">
      <c r="A18" s="2" t="s">
        <v>8</v>
      </c>
      <c r="E18" s="5">
        <v>622</v>
      </c>
      <c r="F18" s="3">
        <v>622</v>
      </c>
    </row>
    <row r="19" ht="12.75">
      <c r="E19" s="5"/>
    </row>
    <row r="20" spans="1:6" ht="12.75">
      <c r="A20" s="2" t="s">
        <v>9</v>
      </c>
      <c r="E20" s="5">
        <v>386651</v>
      </c>
      <c r="F20" s="3">
        <v>386651</v>
      </c>
    </row>
    <row r="21" ht="12.75">
      <c r="E21" s="5"/>
    </row>
    <row r="22" spans="1:6" ht="12.75">
      <c r="A22" s="2" t="s">
        <v>10</v>
      </c>
      <c r="E22" s="7">
        <v>30362</v>
      </c>
      <c r="F22" s="7">
        <v>31557</v>
      </c>
    </row>
    <row r="23" spans="5:6" ht="12.75">
      <c r="E23" s="5">
        <f>SUM(E12:E22)</f>
        <v>1431537</v>
      </c>
      <c r="F23" s="5">
        <f>SUM(F12:F22)</f>
        <v>1435112</v>
      </c>
    </row>
    <row r="24" ht="12.75">
      <c r="E24" s="5"/>
    </row>
    <row r="25" spans="1:5" ht="12.75">
      <c r="A25" s="2" t="s">
        <v>11</v>
      </c>
      <c r="E25" s="5"/>
    </row>
    <row r="26" spans="2:9" ht="12.75">
      <c r="B26" s="2" t="s">
        <v>12</v>
      </c>
      <c r="E26" s="8">
        <v>136783</v>
      </c>
      <c r="F26" s="9">
        <v>75619</v>
      </c>
      <c r="H26" s="6"/>
      <c r="I26" s="6"/>
    </row>
    <row r="27" spans="2:8" ht="12.75">
      <c r="B27" s="2" t="s">
        <v>13</v>
      </c>
      <c r="E27" s="10">
        <v>6288</v>
      </c>
      <c r="F27" s="11">
        <v>5420</v>
      </c>
      <c r="H27" s="6"/>
    </row>
    <row r="28" spans="2:8" ht="12.75">
      <c r="B28" s="2" t="s">
        <v>14</v>
      </c>
      <c r="E28" s="10">
        <v>355863</v>
      </c>
      <c r="F28" s="11">
        <v>352162</v>
      </c>
      <c r="H28" s="6"/>
    </row>
    <row r="29" spans="2:8" ht="12.75">
      <c r="B29" s="2" t="s">
        <v>15</v>
      </c>
      <c r="E29" s="12">
        <f>3536+10985</f>
        <v>14521</v>
      </c>
      <c r="F29" s="13">
        <v>17112</v>
      </c>
      <c r="H29" s="14"/>
    </row>
    <row r="30" spans="5:8" ht="12.75">
      <c r="E30" s="5">
        <f>SUM(E26:E29)</f>
        <v>513455</v>
      </c>
      <c r="F30" s="3">
        <f>SUM(F26:F29)</f>
        <v>450313</v>
      </c>
      <c r="H30" s="6"/>
    </row>
    <row r="31" spans="1:5" ht="12.75">
      <c r="A31" s="2" t="s">
        <v>16</v>
      </c>
      <c r="E31" s="5"/>
    </row>
    <row r="32" spans="2:8" ht="12.75">
      <c r="B32" s="2" t="s">
        <v>17</v>
      </c>
      <c r="E32" s="8">
        <v>138900</v>
      </c>
      <c r="F32" s="9">
        <v>139327</v>
      </c>
      <c r="H32" s="6"/>
    </row>
    <row r="33" spans="2:8" ht="12.75">
      <c r="B33" s="2" t="s">
        <v>108</v>
      </c>
      <c r="E33" s="10">
        <v>112713</v>
      </c>
      <c r="F33" s="11">
        <v>43652</v>
      </c>
      <c r="H33" s="6"/>
    </row>
    <row r="34" spans="2:6" ht="12.75">
      <c r="B34" s="2" t="s">
        <v>18</v>
      </c>
      <c r="E34" s="10">
        <v>130961</v>
      </c>
      <c r="F34" s="11">
        <v>130563</v>
      </c>
    </row>
    <row r="35" spans="2:6" ht="12.75">
      <c r="B35" s="2" t="s">
        <v>19</v>
      </c>
      <c r="E35" s="10">
        <v>153760</v>
      </c>
      <c r="F35" s="11">
        <v>155547</v>
      </c>
    </row>
    <row r="36" spans="2:6" ht="12.75">
      <c r="B36" s="2" t="s">
        <v>26</v>
      </c>
      <c r="E36" s="12">
        <v>399084</v>
      </c>
      <c r="F36" s="13">
        <v>0</v>
      </c>
    </row>
    <row r="37" spans="5:6" ht="12.75">
      <c r="E37" s="5">
        <f>SUM(E32:E36)</f>
        <v>935418</v>
      </c>
      <c r="F37" s="3">
        <f>SUM(F32:F36)</f>
        <v>469089</v>
      </c>
    </row>
    <row r="38" ht="12.75">
      <c r="E38" s="5"/>
    </row>
    <row r="39" spans="1:6" ht="12.75">
      <c r="A39" s="2" t="s">
        <v>99</v>
      </c>
      <c r="E39" s="5">
        <f>+E30-E37</f>
        <v>-421963</v>
      </c>
      <c r="F39" s="3">
        <f>+F30-F37</f>
        <v>-18776</v>
      </c>
    </row>
    <row r="40" ht="12.75">
      <c r="E40" s="5"/>
    </row>
    <row r="41" spans="5:6" ht="13.5" thickBot="1">
      <c r="E41" s="15">
        <f>+E23+E39</f>
        <v>1009574</v>
      </c>
      <c r="F41" s="16">
        <f>+F23+F39</f>
        <v>1416336</v>
      </c>
    </row>
    <row r="42" ht="13.5" thickTop="1">
      <c r="E42" s="5"/>
    </row>
    <row r="43" spans="1:5" ht="12.75">
      <c r="A43" s="1" t="s">
        <v>20</v>
      </c>
      <c r="E43" s="5"/>
    </row>
    <row r="44" spans="1:6" ht="12.75">
      <c r="A44" s="2" t="s">
        <v>21</v>
      </c>
      <c r="E44" s="8">
        <v>1015030</v>
      </c>
      <c r="F44" s="9">
        <v>1015030</v>
      </c>
    </row>
    <row r="45" spans="1:6" ht="12.75">
      <c r="A45" s="2" t="s">
        <v>22</v>
      </c>
      <c r="E45" s="12">
        <f>Equity!C19+Equity!D19+Equity!E19</f>
        <v>-142729</v>
      </c>
      <c r="F45" s="17">
        <v>-119090</v>
      </c>
    </row>
    <row r="46" spans="1:6" ht="12.75">
      <c r="A46" s="2" t="s">
        <v>23</v>
      </c>
      <c r="E46" s="3">
        <f>SUM(E44:E45)</f>
        <v>872301</v>
      </c>
      <c r="F46" s="3">
        <f>SUM(F44:F45)</f>
        <v>895940</v>
      </c>
    </row>
    <row r="48" spans="1:6" ht="12.75">
      <c r="A48" s="2" t="s">
        <v>83</v>
      </c>
      <c r="E48" s="5">
        <v>631</v>
      </c>
      <c r="F48" s="3">
        <v>692</v>
      </c>
    </row>
    <row r="49" ht="12.75">
      <c r="E49" s="5"/>
    </row>
    <row r="50" spans="1:5" ht="12.75">
      <c r="A50" s="2" t="s">
        <v>24</v>
      </c>
      <c r="E50" s="5"/>
    </row>
    <row r="51" spans="2:6" ht="12.75">
      <c r="B51" s="2" t="s">
        <v>25</v>
      </c>
      <c r="E51" s="5">
        <v>6286</v>
      </c>
      <c r="F51" s="3">
        <v>5928</v>
      </c>
    </row>
    <row r="52" spans="2:6" ht="12.75">
      <c r="B52" s="2" t="s">
        <v>26</v>
      </c>
      <c r="E52" s="18">
        <v>0</v>
      </c>
      <c r="F52" s="3">
        <v>383429</v>
      </c>
    </row>
    <row r="53" spans="2:6" ht="12.75">
      <c r="B53" s="2" t="s">
        <v>27</v>
      </c>
      <c r="E53" s="5">
        <v>130356</v>
      </c>
      <c r="F53" s="5">
        <v>130347</v>
      </c>
    </row>
    <row r="55" spans="1:6" ht="12.75">
      <c r="A55" s="2" t="s">
        <v>28</v>
      </c>
      <c r="E55" s="19">
        <f>SUM(E46:E53)</f>
        <v>1009574</v>
      </c>
      <c r="F55" s="19">
        <f>SUM(F46:F53)</f>
        <v>1416336</v>
      </c>
    </row>
    <row r="56" ht="12.75">
      <c r="G56" s="6"/>
    </row>
    <row r="57" spans="1:6" ht="13.5" thickBot="1">
      <c r="A57" s="2" t="s">
        <v>29</v>
      </c>
      <c r="E57" s="20">
        <f>(+E46-E22)/2030060*100</f>
        <v>41.47360176546506</v>
      </c>
      <c r="F57" s="20">
        <f>(+F46-F22)/2030060*100</f>
        <v>42.57918485167926</v>
      </c>
    </row>
    <row r="58" ht="13.5" thickTop="1"/>
    <row r="60" ht="12.75">
      <c r="A60" s="2" t="s">
        <v>30</v>
      </c>
    </row>
    <row r="61" ht="12.75">
      <c r="A61" s="2" t="s">
        <v>84</v>
      </c>
    </row>
    <row r="62" ht="12.75">
      <c r="A62" s="2" t="s">
        <v>73</v>
      </c>
    </row>
    <row r="63" spans="1:5" ht="12.75">
      <c r="A63" s="2" t="s">
        <v>70</v>
      </c>
      <c r="E63" s="21" t="s">
        <v>70</v>
      </c>
    </row>
    <row r="64" ht="12.75">
      <c r="A64" s="2" t="s">
        <v>70</v>
      </c>
    </row>
  </sheetData>
  <printOptions/>
  <pageMargins left="0.984251968503937" right="0.31496062992125984" top="0.4724409448818898" bottom="0.3937007874015748" header="0.5118110236220472" footer="0.3937007874015748"/>
  <pageSetup horizontalDpi="600" verticalDpi="600" orientation="portrait" paperSize="9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2" sqref="I22"/>
    </sheetView>
  </sheetViews>
  <sheetFormatPr defaultColWidth="9.140625" defaultRowHeight="12.75"/>
  <cols>
    <col min="1" max="1" width="9.140625" style="2" customWidth="1"/>
    <col min="2" max="2" width="31.28125" style="2" customWidth="1"/>
    <col min="3" max="3" width="2.28125" style="2" customWidth="1"/>
    <col min="4" max="4" width="13.140625" style="22" customWidth="1"/>
    <col min="5" max="5" width="12.7109375" style="22" customWidth="1"/>
    <col min="6" max="6" width="13.28125" style="22" customWidth="1"/>
    <col min="7" max="7" width="12.7109375" style="22" customWidth="1"/>
    <col min="8" max="16384" width="9.140625" style="2" customWidth="1"/>
  </cols>
  <sheetData>
    <row r="1" ht="14.25">
      <c r="A1" s="56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77</v>
      </c>
    </row>
    <row r="4" ht="12.75">
      <c r="A4" s="1" t="s">
        <v>93</v>
      </c>
    </row>
    <row r="5" ht="12.75">
      <c r="A5" s="2" t="s">
        <v>1</v>
      </c>
    </row>
    <row r="7" spans="4:7" ht="12.75">
      <c r="D7" s="23" t="s">
        <v>31</v>
      </c>
      <c r="E7" s="23" t="s">
        <v>95</v>
      </c>
      <c r="F7" s="23" t="s">
        <v>31</v>
      </c>
      <c r="G7" s="23" t="s">
        <v>32</v>
      </c>
    </row>
    <row r="8" spans="4:7" ht="12.75">
      <c r="D8" s="24" t="s">
        <v>100</v>
      </c>
      <c r="E8" s="24" t="s">
        <v>100</v>
      </c>
      <c r="F8" s="24" t="s">
        <v>106</v>
      </c>
      <c r="G8" s="24" t="str">
        <f>F8</f>
        <v>year-to-date</v>
      </c>
    </row>
    <row r="9" spans="4:7" ht="12.75">
      <c r="D9" s="24" t="s">
        <v>34</v>
      </c>
      <c r="E9" s="24" t="s">
        <v>34</v>
      </c>
      <c r="F9" s="24" t="s">
        <v>34</v>
      </c>
      <c r="G9" s="24" t="str">
        <f>+F9</f>
        <v>ended</v>
      </c>
    </row>
    <row r="10" spans="4:7" ht="15">
      <c r="D10" s="25" t="s">
        <v>89</v>
      </c>
      <c r="E10" s="25" t="s">
        <v>90</v>
      </c>
      <c r="F10" s="25" t="s">
        <v>89</v>
      </c>
      <c r="G10" s="25" t="s">
        <v>90</v>
      </c>
    </row>
    <row r="11" spans="4:7" ht="12.75">
      <c r="D11" s="26" t="s">
        <v>4</v>
      </c>
      <c r="E11" s="26" t="s">
        <v>4</v>
      </c>
      <c r="F11" s="26" t="s">
        <v>4</v>
      </c>
      <c r="G11" s="26" t="s">
        <v>4</v>
      </c>
    </row>
    <row r="13" spans="1:7" ht="12.75">
      <c r="A13" s="2" t="s">
        <v>35</v>
      </c>
      <c r="D13" s="22">
        <v>33138</v>
      </c>
      <c r="E13" s="22">
        <v>20398</v>
      </c>
      <c r="F13" s="22">
        <v>60820</v>
      </c>
      <c r="G13" s="22">
        <v>40698</v>
      </c>
    </row>
    <row r="14" spans="4:7" ht="12.75">
      <c r="D14" s="27"/>
      <c r="E14" s="27"/>
      <c r="F14" s="27"/>
      <c r="G14" s="27"/>
    </row>
    <row r="15" spans="1:8" ht="12.75">
      <c r="A15" s="2" t="s">
        <v>36</v>
      </c>
      <c r="C15" s="28"/>
      <c r="D15" s="22">
        <v>-32216</v>
      </c>
      <c r="E15" s="29">
        <v>-22142</v>
      </c>
      <c r="F15" s="22">
        <v>-64102</v>
      </c>
      <c r="G15" s="29">
        <v>-48305</v>
      </c>
      <c r="H15" s="2" t="s">
        <v>70</v>
      </c>
    </row>
    <row r="16" spans="4:7" ht="12.75">
      <c r="D16" s="27"/>
      <c r="E16" s="27"/>
      <c r="F16" s="27"/>
      <c r="G16" s="27"/>
    </row>
    <row r="17" spans="1:7" ht="12.75">
      <c r="A17" s="2" t="s">
        <v>37</v>
      </c>
      <c r="D17" s="30">
        <v>259</v>
      </c>
      <c r="E17" s="30">
        <v>611</v>
      </c>
      <c r="F17" s="30">
        <v>684</v>
      </c>
      <c r="G17" s="30">
        <v>1241</v>
      </c>
    </row>
    <row r="18" spans="4:7" ht="12.75">
      <c r="D18" s="27"/>
      <c r="E18" s="27"/>
      <c r="F18" s="27"/>
      <c r="G18" s="27"/>
    </row>
    <row r="19" spans="1:7" ht="12.75">
      <c r="A19" s="2" t="s">
        <v>107</v>
      </c>
      <c r="D19" s="22">
        <f>SUM(D13:D17)</f>
        <v>1181</v>
      </c>
      <c r="E19" s="22">
        <f>SUM(E13:E17)</f>
        <v>-1133</v>
      </c>
      <c r="F19" s="22">
        <f>SUM(F13:F17)</f>
        <v>-2598</v>
      </c>
      <c r="G19" s="22">
        <f>SUM(G13:G17)</f>
        <v>-6366</v>
      </c>
    </row>
    <row r="20" spans="4:7" ht="12.75">
      <c r="D20" s="27"/>
      <c r="E20" s="27"/>
      <c r="F20" s="27"/>
      <c r="G20" s="27"/>
    </row>
    <row r="21" spans="1:7" ht="12.75">
      <c r="A21" s="2" t="s">
        <v>38</v>
      </c>
      <c r="D21" s="22">
        <v>-10424</v>
      </c>
      <c r="E21" s="22">
        <v>-11244</v>
      </c>
      <c r="F21" s="22">
        <v>-20665</v>
      </c>
      <c r="G21" s="22">
        <v>-20691</v>
      </c>
    </row>
    <row r="22" spans="5:7" ht="12.75">
      <c r="E22" s="27"/>
      <c r="G22" s="27"/>
    </row>
    <row r="23" spans="1:7" ht="12.75">
      <c r="A23" s="2" t="s">
        <v>39</v>
      </c>
      <c r="D23" s="22">
        <v>3</v>
      </c>
      <c r="E23" s="22">
        <v>3</v>
      </c>
      <c r="F23" s="22">
        <v>-16</v>
      </c>
      <c r="G23" s="22">
        <v>0</v>
      </c>
    </row>
    <row r="24" spans="4:7" ht="12.75">
      <c r="D24" s="30"/>
      <c r="E24" s="31"/>
      <c r="F24" s="30"/>
      <c r="G24" s="31"/>
    </row>
    <row r="25" spans="1:7" ht="12.75">
      <c r="A25" s="2" t="s">
        <v>40</v>
      </c>
      <c r="D25" s="22">
        <f>SUM(D19:D23)</f>
        <v>-9240</v>
      </c>
      <c r="E25" s="22">
        <f>SUM(E19:E23)</f>
        <v>-12374</v>
      </c>
      <c r="F25" s="22">
        <f>SUM(F19:F23)</f>
        <v>-23279</v>
      </c>
      <c r="G25" s="22">
        <f>SUM(G19:G23)</f>
        <v>-27057</v>
      </c>
    </row>
    <row r="26" spans="5:7" ht="12.75">
      <c r="E26" s="27"/>
      <c r="G26" s="27"/>
    </row>
    <row r="27" spans="1:7" ht="12.75">
      <c r="A27" s="2" t="s">
        <v>19</v>
      </c>
      <c r="D27" s="22">
        <v>-1</v>
      </c>
      <c r="E27" s="22">
        <v>-7</v>
      </c>
      <c r="F27" s="22">
        <v>4</v>
      </c>
      <c r="G27" s="22">
        <v>-7</v>
      </c>
    </row>
    <row r="28" spans="4:7" ht="12.75">
      <c r="D28" s="30"/>
      <c r="E28" s="31"/>
      <c r="F28" s="30"/>
      <c r="G28" s="31"/>
    </row>
    <row r="29" spans="1:7" ht="12.75">
      <c r="A29" s="2" t="s">
        <v>41</v>
      </c>
      <c r="D29" s="22">
        <f>SUM(D25:D27)</f>
        <v>-9241</v>
      </c>
      <c r="E29" s="22">
        <f>SUM(E25:E27)</f>
        <v>-12381</v>
      </c>
      <c r="F29" s="22">
        <f>SUM(F25:F27)</f>
        <v>-23275</v>
      </c>
      <c r="G29" s="22">
        <f>SUM(G25:G27)</f>
        <v>-27064</v>
      </c>
    </row>
    <row r="30" spans="5:7" ht="12.75">
      <c r="E30" s="27"/>
      <c r="G30" s="27"/>
    </row>
    <row r="31" spans="1:7" ht="12.75">
      <c r="A31" s="2" t="s">
        <v>42</v>
      </c>
      <c r="D31" s="22">
        <v>13</v>
      </c>
      <c r="E31" s="22">
        <v>-9</v>
      </c>
      <c r="F31" s="22">
        <v>61</v>
      </c>
      <c r="G31" s="22">
        <v>56</v>
      </c>
    </row>
    <row r="32" spans="4:9" ht="12.75">
      <c r="D32" s="27"/>
      <c r="E32" s="27"/>
      <c r="F32" s="27"/>
      <c r="G32" s="27"/>
      <c r="I32" s="2" t="s">
        <v>70</v>
      </c>
    </row>
    <row r="33" spans="1:7" ht="13.5" thickBot="1">
      <c r="A33" s="2" t="s">
        <v>74</v>
      </c>
      <c r="D33" s="32">
        <f>SUM(D29:D31)</f>
        <v>-9228</v>
      </c>
      <c r="E33" s="32">
        <f>SUM(E29:E31)</f>
        <v>-12390</v>
      </c>
      <c r="F33" s="32">
        <f>SUM(F29:F31)</f>
        <v>-23214</v>
      </c>
      <c r="G33" s="32">
        <f>SUM(G29:G31)</f>
        <v>-27008</v>
      </c>
    </row>
    <row r="34" spans="4:7" ht="13.5" thickTop="1">
      <c r="D34" s="27"/>
      <c r="E34" s="27"/>
      <c r="F34" s="27"/>
      <c r="G34" s="27"/>
    </row>
    <row r="35" spans="4:7" ht="12.75">
      <c r="D35" s="27"/>
      <c r="E35" s="27"/>
      <c r="F35" s="27"/>
      <c r="G35" s="27"/>
    </row>
    <row r="36" spans="1:7" ht="12.75">
      <c r="A36" s="2" t="s">
        <v>43</v>
      </c>
      <c r="D36" s="27"/>
      <c r="E36" s="27"/>
      <c r="F36" s="27"/>
      <c r="G36" s="27"/>
    </row>
    <row r="37" spans="2:7" ht="12.75">
      <c r="B37" s="2" t="s">
        <v>44</v>
      </c>
      <c r="D37" s="33">
        <f>+D33/2030060*100</f>
        <v>-0.45456784528536104</v>
      </c>
      <c r="E37" s="33">
        <f>+E33/2030060*100</f>
        <v>-0.610326788370787</v>
      </c>
      <c r="F37" s="33">
        <f>+F33/2030060*100</f>
        <v>-1.143512999615775</v>
      </c>
      <c r="G37" s="33">
        <f>+G33/2030060*100</f>
        <v>-1.3304040274671685</v>
      </c>
    </row>
    <row r="38" spans="2:7" ht="13.5" thickBot="1">
      <c r="B38" s="2" t="s">
        <v>45</v>
      </c>
      <c r="D38" s="34" t="s">
        <v>46</v>
      </c>
      <c r="E38" s="34" t="s">
        <v>46</v>
      </c>
      <c r="F38" s="34" t="s">
        <v>46</v>
      </c>
      <c r="G38" s="34" t="s">
        <v>46</v>
      </c>
    </row>
    <row r="39" ht="13.5" thickTop="1"/>
    <row r="42" ht="12.75">
      <c r="A42" s="2" t="s">
        <v>103</v>
      </c>
    </row>
    <row r="43" ht="12.75">
      <c r="A43" s="2" t="s">
        <v>84</v>
      </c>
    </row>
    <row r="44" ht="12.75">
      <c r="A44" s="2" t="s">
        <v>73</v>
      </c>
    </row>
  </sheetData>
  <printOptions/>
  <pageMargins left="0.72" right="0.5118110236220472" top="0.984251968503937" bottom="0.3937007874015748" header="0.5118110236220472" footer="0.3937007874015748"/>
  <pageSetup horizontalDpi="600" verticalDpi="600" orientation="portrait" paperSize="9" scale="95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27" sqref="A27"/>
    </sheetView>
  </sheetViews>
  <sheetFormatPr defaultColWidth="8.28125" defaultRowHeight="15" customHeight="1"/>
  <cols>
    <col min="1" max="1" width="26.421875" style="37" customWidth="1"/>
    <col min="2" max="3" width="12.00390625" style="37" customWidth="1"/>
    <col min="4" max="4" width="11.28125" style="37" customWidth="1"/>
    <col min="5" max="5" width="12.8515625" style="37" customWidth="1"/>
    <col min="6" max="6" width="15.57421875" style="37" customWidth="1"/>
    <col min="7" max="7" width="2.28125" style="37" customWidth="1"/>
    <col min="8" max="8" width="12.00390625" style="37" customWidth="1"/>
    <col min="9" max="16384" width="8.28125" style="37" customWidth="1"/>
  </cols>
  <sheetData>
    <row r="1" s="28" customFormat="1" ht="15" customHeight="1">
      <c r="A1" s="57" t="str">
        <f>+'BS'!A2</f>
        <v>KARAMBUNAI CORP BHD (6461-P)</v>
      </c>
    </row>
    <row r="2" s="28" customFormat="1" ht="15" customHeight="1">
      <c r="A2" s="35" t="str">
        <f>+'BS'!A3</f>
        <v>(Formerly known as FACB Resorts Berhad)</v>
      </c>
    </row>
    <row r="3" s="28" customFormat="1" ht="15" customHeight="1">
      <c r="A3" s="35" t="s">
        <v>75</v>
      </c>
    </row>
    <row r="4" s="28" customFormat="1" ht="15" customHeight="1">
      <c r="A4" s="35" t="s">
        <v>94</v>
      </c>
    </row>
    <row r="5" spans="1:7" ht="15" customHeight="1">
      <c r="A5" s="28" t="s">
        <v>1</v>
      </c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8" t="s">
        <v>47</v>
      </c>
      <c r="D6" s="38" t="s">
        <v>47</v>
      </c>
      <c r="E6" s="36"/>
      <c r="F6" s="36"/>
      <c r="G6" s="36"/>
    </row>
    <row r="7" spans="2:5" ht="15" customHeight="1">
      <c r="B7" s="38" t="s">
        <v>48</v>
      </c>
      <c r="C7" s="38" t="s">
        <v>49</v>
      </c>
      <c r="D7" s="38" t="s">
        <v>49</v>
      </c>
      <c r="E7" s="39" t="s">
        <v>50</v>
      </c>
    </row>
    <row r="8" spans="1:7" ht="15" customHeight="1">
      <c r="A8" s="40"/>
      <c r="B8" s="41" t="s">
        <v>51</v>
      </c>
      <c r="C8" s="41" t="s">
        <v>52</v>
      </c>
      <c r="D8" s="41" t="s">
        <v>53</v>
      </c>
      <c r="E8" s="41" t="s">
        <v>54</v>
      </c>
      <c r="F8" s="41" t="s">
        <v>55</v>
      </c>
      <c r="G8" s="42"/>
    </row>
    <row r="9" spans="1:7" ht="15" customHeight="1">
      <c r="A9" s="43"/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/>
    </row>
    <row r="10" spans="2:4" ht="15" customHeight="1">
      <c r="B10" s="38"/>
      <c r="C10" s="44"/>
      <c r="D10" s="45"/>
    </row>
    <row r="11" spans="1:6" ht="15" customHeight="1">
      <c r="A11" s="37" t="s">
        <v>85</v>
      </c>
      <c r="B11" s="46">
        <v>1015030</v>
      </c>
      <c r="C11" s="46">
        <v>111536</v>
      </c>
      <c r="D11" s="47">
        <v>5894</v>
      </c>
      <c r="E11" s="47">
        <v>-179119</v>
      </c>
      <c r="F11" s="46">
        <f>SUM(B11:E11)</f>
        <v>953341</v>
      </c>
    </row>
    <row r="12" spans="2:4" ht="15" customHeight="1">
      <c r="B12" s="38"/>
      <c r="C12" s="44"/>
      <c r="D12" s="45"/>
    </row>
    <row r="13" spans="1:8" ht="15" customHeight="1">
      <c r="A13" s="37" t="s">
        <v>56</v>
      </c>
      <c r="B13" s="48">
        <v>0</v>
      </c>
      <c r="C13" s="48">
        <v>0</v>
      </c>
      <c r="D13" s="49">
        <v>-366</v>
      </c>
      <c r="E13" s="49">
        <v>-57035</v>
      </c>
      <c r="F13" s="49">
        <f>SUM(B13:E13)</f>
        <v>-57401</v>
      </c>
      <c r="H13" s="38" t="s">
        <v>70</v>
      </c>
    </row>
    <row r="14" spans="2:8" ht="15" customHeight="1">
      <c r="B14" s="50"/>
      <c r="C14" s="50"/>
      <c r="D14" s="51"/>
      <c r="E14" s="51"/>
      <c r="F14" s="50"/>
      <c r="H14" s="38"/>
    </row>
    <row r="15" spans="1:6" ht="15" customHeight="1">
      <c r="A15" s="37" t="s">
        <v>80</v>
      </c>
      <c r="B15" s="37">
        <f>SUM(B11:B14)</f>
        <v>1015030</v>
      </c>
      <c r="C15" s="37">
        <f>SUM(C11:C14)</f>
        <v>111536</v>
      </c>
      <c r="D15" s="37">
        <f>SUM(D11:D14)</f>
        <v>5528</v>
      </c>
      <c r="E15" s="45">
        <f>SUM(E11:E14)</f>
        <v>-236154</v>
      </c>
      <c r="F15" s="37">
        <f>SUM(F11:F14)</f>
        <v>895940</v>
      </c>
    </row>
    <row r="17" spans="1:8" ht="15" customHeight="1">
      <c r="A17" s="37" t="s">
        <v>92</v>
      </c>
      <c r="B17" s="49">
        <v>0</v>
      </c>
      <c r="C17" s="49">
        <v>0</v>
      </c>
      <c r="D17" s="49">
        <v>-425</v>
      </c>
      <c r="E17" s="49">
        <f>'IS'!F33</f>
        <v>-23214</v>
      </c>
      <c r="F17" s="49">
        <f>SUM(B17:E17)</f>
        <v>-23639</v>
      </c>
      <c r="H17" s="37" t="s">
        <v>70</v>
      </c>
    </row>
    <row r="18" spans="2:6" ht="15" customHeight="1">
      <c r="B18" s="52"/>
      <c r="C18" s="52"/>
      <c r="D18" s="52"/>
      <c r="E18" s="52"/>
      <c r="F18" s="52"/>
    </row>
    <row r="19" spans="1:8" ht="15" customHeight="1" thickBot="1">
      <c r="A19" s="37" t="s">
        <v>91</v>
      </c>
      <c r="B19" s="53">
        <f>SUM(B15:B18)</f>
        <v>1015030</v>
      </c>
      <c r="C19" s="53">
        <f>SUM(C15:C18)</f>
        <v>111536</v>
      </c>
      <c r="D19" s="53">
        <f>SUM(D15:D18)</f>
        <v>5103</v>
      </c>
      <c r="E19" s="54">
        <f>SUM(E15:E18)</f>
        <v>-259368</v>
      </c>
      <c r="F19" s="53">
        <f>SUM(F15:F18)</f>
        <v>872301</v>
      </c>
      <c r="G19" s="46"/>
      <c r="H19" s="55" t="s">
        <v>70</v>
      </c>
    </row>
    <row r="20" ht="15" customHeight="1" thickTop="1"/>
    <row r="21" spans="2:6" ht="15" customHeight="1">
      <c r="B21" s="52"/>
      <c r="C21" s="52"/>
      <c r="D21" s="52"/>
      <c r="E21" s="52"/>
      <c r="F21" s="52"/>
    </row>
    <row r="22" ht="15" customHeight="1">
      <c r="G22" s="46"/>
    </row>
    <row r="25" spans="1:2" ht="15" customHeight="1">
      <c r="A25" s="2" t="s">
        <v>104</v>
      </c>
      <c r="B25" s="28"/>
    </row>
    <row r="26" spans="1:2" ht="15" customHeight="1">
      <c r="A26" s="2" t="s">
        <v>84</v>
      </c>
      <c r="B26" s="28"/>
    </row>
    <row r="27" ht="15" customHeight="1">
      <c r="A27" s="2" t="s">
        <v>73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2" customWidth="1"/>
    <col min="4" max="4" width="26.140625" style="2" customWidth="1"/>
    <col min="5" max="5" width="2.421875" style="2" customWidth="1"/>
    <col min="6" max="6" width="14.7109375" style="3" customWidth="1"/>
    <col min="7" max="7" width="2.140625" style="3" customWidth="1"/>
    <col min="8" max="8" width="16.00390625" style="3" customWidth="1"/>
    <col min="9" max="9" width="10.28125" style="3" customWidth="1"/>
    <col min="10" max="10" width="1.7109375" style="2" customWidth="1"/>
    <col min="11" max="11" width="10.28125" style="3" hidden="1" customWidth="1"/>
    <col min="12" max="16384" width="9.140625" style="2" customWidth="1"/>
  </cols>
  <sheetData>
    <row r="1" ht="14.25">
      <c r="A1" s="56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78</v>
      </c>
    </row>
    <row r="4" ht="12.75">
      <c r="A4" s="35" t="s">
        <v>94</v>
      </c>
    </row>
    <row r="5" ht="12.75">
      <c r="A5" s="2" t="s">
        <v>1</v>
      </c>
    </row>
    <row r="6" spans="6:11" ht="12.75">
      <c r="F6" s="59" t="s">
        <v>31</v>
      </c>
      <c r="G6" s="59"/>
      <c r="H6" s="59" t="s">
        <v>32</v>
      </c>
      <c r="I6" s="59"/>
      <c r="K6" s="3" t="s">
        <v>32</v>
      </c>
    </row>
    <row r="7" spans="6:11" ht="12.75">
      <c r="F7" s="59" t="s">
        <v>106</v>
      </c>
      <c r="G7" s="59"/>
      <c r="H7" s="59" t="str">
        <f>F7</f>
        <v>year-to-date</v>
      </c>
      <c r="I7" s="59"/>
      <c r="K7" s="3" t="s">
        <v>33</v>
      </c>
    </row>
    <row r="8" spans="6:11" ht="12.75">
      <c r="F8" s="59" t="s">
        <v>34</v>
      </c>
      <c r="G8" s="59"/>
      <c r="H8" s="59" t="str">
        <f>+F8</f>
        <v>ended</v>
      </c>
      <c r="I8" s="59"/>
      <c r="K8" s="3" t="s">
        <v>34</v>
      </c>
    </row>
    <row r="9" spans="6:11" ht="15">
      <c r="F9" s="64" t="s">
        <v>89</v>
      </c>
      <c r="G9" s="59"/>
      <c r="H9" s="64" t="s">
        <v>90</v>
      </c>
      <c r="I9" s="58"/>
      <c r="K9" s="4" t="s">
        <v>3</v>
      </c>
    </row>
    <row r="10" spans="6:11" ht="12.75">
      <c r="F10" s="59" t="s">
        <v>4</v>
      </c>
      <c r="G10" s="59"/>
      <c r="H10" s="59" t="s">
        <v>4</v>
      </c>
      <c r="I10" s="59"/>
      <c r="K10" s="3" t="s">
        <v>4</v>
      </c>
    </row>
    <row r="12" spans="1:11" ht="12.75">
      <c r="A12" s="2" t="s">
        <v>40</v>
      </c>
      <c r="F12" s="5">
        <f>'IS'!F25</f>
        <v>-23279</v>
      </c>
      <c r="H12" s="5">
        <v>-27057</v>
      </c>
      <c r="K12" s="3">
        <v>-76373</v>
      </c>
    </row>
    <row r="13" spans="6:8" ht="12.75">
      <c r="F13" s="5"/>
      <c r="H13" s="5"/>
    </row>
    <row r="14" spans="1:8" ht="12.75">
      <c r="A14" s="2" t="s">
        <v>57</v>
      </c>
      <c r="F14" s="5"/>
      <c r="H14" s="5"/>
    </row>
    <row r="15" spans="2:11" ht="12.75">
      <c r="B15" s="2" t="s">
        <v>58</v>
      </c>
      <c r="F15" s="5">
        <v>21718</v>
      </c>
      <c r="H15" s="5">
        <v>21452</v>
      </c>
      <c r="K15" s="3">
        <v>33236</v>
      </c>
    </row>
    <row r="16" spans="6:11" ht="12.75">
      <c r="F16" s="7"/>
      <c r="G16" s="59"/>
      <c r="H16" s="7"/>
      <c r="I16" s="59"/>
      <c r="K16" s="60"/>
    </row>
    <row r="17" spans="1:11" ht="12.75">
      <c r="A17" s="2" t="s">
        <v>59</v>
      </c>
      <c r="F17" s="5">
        <f>SUM(F12:F15)</f>
        <v>-1561</v>
      </c>
      <c r="H17" s="3">
        <f>SUM(H12:H15)</f>
        <v>-5605</v>
      </c>
      <c r="K17" s="3">
        <f>SUM(K12:K15)</f>
        <v>-43137</v>
      </c>
    </row>
    <row r="18" ht="12.75">
      <c r="F18" s="5"/>
    </row>
    <row r="19" spans="1:12" ht="12.75">
      <c r="A19" s="2" t="s">
        <v>60</v>
      </c>
      <c r="F19" s="5"/>
      <c r="L19" s="6"/>
    </row>
    <row r="20" spans="2:11" ht="12.75">
      <c r="B20" s="2" t="s">
        <v>61</v>
      </c>
      <c r="F20" s="5">
        <v>-4569</v>
      </c>
      <c r="H20" s="3">
        <v>5938</v>
      </c>
      <c r="I20" s="3" t="s">
        <v>70</v>
      </c>
      <c r="K20" s="3">
        <v>32081</v>
      </c>
    </row>
    <row r="21" spans="2:11" ht="12.75">
      <c r="B21" s="2" t="s">
        <v>62</v>
      </c>
      <c r="F21" s="18">
        <v>-417</v>
      </c>
      <c r="G21" s="59"/>
      <c r="H21" s="59">
        <v>4031</v>
      </c>
      <c r="I21" s="59" t="s">
        <v>70</v>
      </c>
      <c r="K21" s="60">
        <v>3737</v>
      </c>
    </row>
    <row r="22" spans="2:11" ht="12.75">
      <c r="B22" s="2" t="s">
        <v>72</v>
      </c>
      <c r="F22" s="7">
        <v>7983</v>
      </c>
      <c r="G22" s="59"/>
      <c r="H22" s="60">
        <v>-2754</v>
      </c>
      <c r="I22" s="59"/>
      <c r="K22" s="59"/>
    </row>
    <row r="23" spans="1:11" ht="12.75">
      <c r="A23" s="2" t="s">
        <v>101</v>
      </c>
      <c r="F23" s="5">
        <f>SUM(F17:F22)</f>
        <v>1436</v>
      </c>
      <c r="H23" s="3">
        <f>SUM(H17:H22)</f>
        <v>1610</v>
      </c>
      <c r="K23" s="3">
        <f>SUM(K17:K21)</f>
        <v>-7319</v>
      </c>
    </row>
    <row r="24" spans="1:8" ht="12.75">
      <c r="A24" s="2" t="s">
        <v>96</v>
      </c>
      <c r="F24" s="5">
        <v>0</v>
      </c>
      <c r="H24" s="3">
        <v>1051</v>
      </c>
    </row>
    <row r="25" spans="1:11" ht="12.75">
      <c r="A25" s="2" t="s">
        <v>63</v>
      </c>
      <c r="F25" s="7">
        <v>0</v>
      </c>
      <c r="G25" s="59"/>
      <c r="H25" s="59">
        <v>-470</v>
      </c>
      <c r="I25" s="59"/>
      <c r="K25" s="60">
        <v>-226</v>
      </c>
    </row>
    <row r="26" spans="6:11" ht="12.75">
      <c r="F26" s="7">
        <f>SUM(F23:F25)</f>
        <v>1436</v>
      </c>
      <c r="G26" s="59"/>
      <c r="H26" s="19">
        <f>SUM(H23:H25)</f>
        <v>2191</v>
      </c>
      <c r="I26" s="59"/>
      <c r="K26" s="60">
        <f>SUM(K23:K25)</f>
        <v>-7545</v>
      </c>
    </row>
    <row r="27" spans="1:6" ht="12.75">
      <c r="A27" s="2" t="s">
        <v>64</v>
      </c>
      <c r="F27" s="5"/>
    </row>
    <row r="28" spans="2:11" ht="12.75">
      <c r="B28" s="2" t="s">
        <v>81</v>
      </c>
      <c r="F28" s="18">
        <v>-2978</v>
      </c>
      <c r="G28" s="59"/>
      <c r="H28" s="59">
        <v>-1371</v>
      </c>
      <c r="I28" s="59" t="s">
        <v>70</v>
      </c>
      <c r="K28" s="59">
        <v>-2828</v>
      </c>
    </row>
    <row r="29" spans="2:11" ht="12.75">
      <c r="B29" s="2" t="s">
        <v>82</v>
      </c>
      <c r="F29" s="61">
        <v>4</v>
      </c>
      <c r="G29" s="62"/>
      <c r="H29" s="62">
        <v>9</v>
      </c>
      <c r="I29" s="62" t="s">
        <v>70</v>
      </c>
      <c r="K29" s="59">
        <v>126</v>
      </c>
    </row>
    <row r="30" spans="1:11" ht="12.75">
      <c r="A30" s="2" t="s">
        <v>65</v>
      </c>
      <c r="F30" s="63">
        <f>SUM(F28:F29)</f>
        <v>-2974</v>
      </c>
      <c r="G30" s="59"/>
      <c r="H30" s="19">
        <f>SUM(H28:H29)</f>
        <v>-1362</v>
      </c>
      <c r="I30" s="59"/>
      <c r="K30" s="19">
        <f>SUM(K28:K29)</f>
        <v>-2702</v>
      </c>
    </row>
    <row r="31" ht="12.75">
      <c r="F31" s="5"/>
    </row>
    <row r="32" spans="1:6" ht="12.75">
      <c r="A32" s="2" t="s">
        <v>66</v>
      </c>
      <c r="F32" s="5"/>
    </row>
    <row r="33" spans="2:11" ht="12.75">
      <c r="B33" s="2" t="s">
        <v>67</v>
      </c>
      <c r="F33" s="5">
        <v>0</v>
      </c>
      <c r="H33" s="3">
        <v>3000</v>
      </c>
      <c r="K33" s="3">
        <v>7000</v>
      </c>
    </row>
    <row r="34" spans="2:11" ht="12.75">
      <c r="B34" s="2" t="s">
        <v>68</v>
      </c>
      <c r="F34" s="5">
        <v>-1684</v>
      </c>
      <c r="H34" s="3">
        <v>-4138</v>
      </c>
      <c r="I34" s="3" t="s">
        <v>70</v>
      </c>
      <c r="K34" s="3">
        <v>-59024</v>
      </c>
    </row>
    <row r="35" spans="1:11" ht="12.75">
      <c r="A35" s="2" t="s">
        <v>102</v>
      </c>
      <c r="F35" s="63">
        <f>SUM(F33:F34)</f>
        <v>-1684</v>
      </c>
      <c r="G35" s="59"/>
      <c r="H35" s="19">
        <f>SUM(H33:H34)</f>
        <v>-1138</v>
      </c>
      <c r="I35" s="59"/>
      <c r="K35" s="19">
        <f>SUM(K33:K34)</f>
        <v>-52024</v>
      </c>
    </row>
    <row r="36" ht="12.75">
      <c r="F36" s="5"/>
    </row>
    <row r="37" spans="1:11" ht="12.75">
      <c r="A37" s="2" t="s">
        <v>69</v>
      </c>
      <c r="E37" s="2" t="s">
        <v>70</v>
      </c>
      <c r="F37" s="5">
        <f>+F26+F30+F35</f>
        <v>-3222</v>
      </c>
      <c r="H37" s="3">
        <f>+H26+H30+H35</f>
        <v>-309</v>
      </c>
      <c r="K37" s="3">
        <f>+K26+K30+K35</f>
        <v>-62271</v>
      </c>
    </row>
    <row r="38" ht="12.75">
      <c r="F38" s="5"/>
    </row>
    <row r="39" spans="1:11" ht="12.75">
      <c r="A39" s="2" t="s">
        <v>86</v>
      </c>
      <c r="F39" s="5">
        <v>-5798</v>
      </c>
      <c r="H39" s="3">
        <v>-10796</v>
      </c>
      <c r="K39" s="3">
        <v>50917</v>
      </c>
    </row>
    <row r="40" ht="12.75">
      <c r="F40" s="5"/>
    </row>
    <row r="41" spans="1:11" ht="12.75">
      <c r="A41" s="2" t="s">
        <v>71</v>
      </c>
      <c r="F41" s="5">
        <v>-323</v>
      </c>
      <c r="H41" s="3">
        <v>613</v>
      </c>
      <c r="I41" s="3" t="s">
        <v>70</v>
      </c>
      <c r="K41" s="3">
        <v>558</v>
      </c>
    </row>
    <row r="42" ht="12.75">
      <c r="F42" s="5"/>
    </row>
    <row r="43" spans="1:11" ht="13.5" thickBot="1">
      <c r="A43" s="2" t="s">
        <v>87</v>
      </c>
      <c r="F43" s="15">
        <f>SUM(F37:F41)</f>
        <v>-9343</v>
      </c>
      <c r="G43" s="59"/>
      <c r="H43" s="16">
        <f>SUM(H37:H41)</f>
        <v>-10492</v>
      </c>
      <c r="I43" s="59"/>
      <c r="K43" s="16">
        <f>SUM(K37:K41)</f>
        <v>-10796</v>
      </c>
    </row>
    <row r="44" ht="13.5" thickTop="1">
      <c r="F44" s="5"/>
    </row>
    <row r="45" ht="12.75">
      <c r="F45" s="5"/>
    </row>
    <row r="46" ht="12.75">
      <c r="F46" s="5"/>
    </row>
    <row r="47" spans="1:6" ht="12.75">
      <c r="A47" s="2" t="s">
        <v>105</v>
      </c>
      <c r="F47" s="5"/>
    </row>
    <row r="48" spans="1:6" ht="12.75">
      <c r="A48" s="2" t="s">
        <v>84</v>
      </c>
      <c r="F48" s="5"/>
    </row>
    <row r="49" spans="1:6" ht="12.75">
      <c r="A49" s="2" t="s">
        <v>73</v>
      </c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printOptions/>
  <pageMargins left="0.5905511811023623" right="0.35433070866141736" top="0.5905511811023623" bottom="0.5905511811023623" header="0.5118110236220472" footer="0.5118110236220472"/>
  <pageSetup fitToHeight="1" fitToWidth="1" horizontalDpi="600" verticalDpi="600" orientation="portrait" paperSize="9" scale="94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Louis Koo</cp:lastModifiedBy>
  <cp:lastPrinted>2004-11-25T03:53:01Z</cp:lastPrinted>
  <dcterms:created xsi:type="dcterms:W3CDTF">2003-05-30T02:44:22Z</dcterms:created>
  <dcterms:modified xsi:type="dcterms:W3CDTF">2004-08-12T04:49:32Z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